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18" i="1"/>
  <c r="G18" i="1"/>
  <c r="H18" i="1"/>
  <c r="I18" i="1"/>
  <c r="D10" i="1"/>
  <c r="C10" i="1"/>
  <c r="C6" i="1" s="1"/>
  <c r="I17" i="1" l="1"/>
  <c r="I16" i="1"/>
  <c r="I15" i="1"/>
  <c r="I13" i="1"/>
  <c r="I12" i="1"/>
  <c r="I8" i="1"/>
  <c r="H17" i="1"/>
  <c r="H16" i="1"/>
  <c r="H15" i="1"/>
  <c r="H14" i="1"/>
  <c r="H13" i="1"/>
  <c r="H12" i="1"/>
  <c r="H8" i="1"/>
  <c r="G19" i="1"/>
  <c r="G17" i="1"/>
  <c r="G16" i="1"/>
  <c r="G15" i="1"/>
  <c r="G14" i="1"/>
  <c r="G13" i="1"/>
  <c r="G12" i="1"/>
  <c r="G8" i="1"/>
  <c r="F19" i="1"/>
  <c r="F17" i="1"/>
  <c r="F16" i="1"/>
  <c r="F15" i="1"/>
  <c r="F14" i="1"/>
  <c r="F13" i="1"/>
  <c r="F12" i="1"/>
  <c r="F8" i="1"/>
  <c r="F10" i="1" l="1"/>
  <c r="G10" i="1"/>
  <c r="I19" i="1" l="1"/>
  <c r="H19" i="1"/>
  <c r="H10" i="1" l="1"/>
  <c r="G6" i="1"/>
  <c r="E6" i="1" l="1"/>
  <c r="D6" i="1"/>
  <c r="H6" i="1" l="1"/>
  <c r="F6" i="1"/>
  <c r="I10" i="1"/>
  <c r="I6" i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<sst xmlns="http://schemas.openxmlformats.org/spreadsheetml/2006/main" count="27" uniqueCount="26">
  <si>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</si>
  <si>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</si>
  <si>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</si>
  <si>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</si>
  <si>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</si>
  <si>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</si>
  <si>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</si>
  <si>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</si>
  <si>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</si>
  <si>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</si>
  <si>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</si>
  <si>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</si>
  <si>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</si>
  <si>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</si>
  <si>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</si>
  <si>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</si>
  <si>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</si>
  <si>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</si>
  <si>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 xml:space="preserve">факт.исп. </t>
  </si>
  <si>
    <t>АНАЛИЗ ДОХОДОВ КОНСОЛИДИРОВАННОГО БЮДЖЕТА МГЛИНСКОГО РАЙОНА                                                                                   за  2019 год</t>
  </si>
  <si>
    <t>факт.                 2018г.</t>
  </si>
  <si>
    <t>2019г.</t>
  </si>
  <si>
    <t>факт.2019г.от плана</t>
  </si>
  <si>
    <t>2019г.от 2018г.</t>
  </si>
  <si>
    <t>2019г.в % к 2018г.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</si>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</sst>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4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0"/>
  <sheetViews>
    <sheetView tabSelected="1" topLeftCell="B1" workbookViewId="0">
      <selection activeCell="D16" sqref="D16"/>
    </sheetView>
  </sheetViews>
  <sheetFormatPr defaultRowHeight="15" x14ac:dyDescent="0.25"/>
  <cols>
    <col min="1" max="1" width="1.140625" customWidth="1"/>
    <col min="2" max="2" width="43.140625" customWidth="1"/>
    <col min="3" max="3" width="14.28515625" customWidth="1"/>
    <col min="4" max="4" width="13.140625" customWidth="1"/>
    <col min="5" max="5" width="13.85546875" customWidth="1"/>
    <col min="6" max="6" width="16.5703125" customWidth="1"/>
    <col min="7" max="7" width="13" customWidth="1"/>
    <col min="8" max="8" width="10.5703125" customWidth="1"/>
    <col min="9" max="9" width="14.5703125" customWidth="1"/>
  </cols>
  <sheetData>
    <row r="1" spans="2:12" ht="40.5" customHeight="1" x14ac:dyDescent="0.25">
      <c r="B1" s="12" t="s">
        <v>19</v>
      </c>
      <c r="C1" s="12"/>
      <c r="D1" s="12"/>
      <c r="E1" s="12"/>
      <c r="F1" s="12"/>
      <c r="G1" s="12"/>
      <c r="H1" s="12"/>
      <c r="I1" s="12"/>
      <c r="J1" t="s">
        <v>16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3" t="s">
        <v>14</v>
      </c>
      <c r="I3" s="13"/>
    </row>
    <row r="4" spans="2:12" ht="18.75" x14ac:dyDescent="0.3">
      <c r="B4" s="14" t="s">
        <v>0</v>
      </c>
      <c r="C4" s="15" t="s">
        <v>20</v>
      </c>
      <c r="D4" s="16" t="s">
        <v>21</v>
      </c>
      <c r="E4" s="16"/>
      <c r="F4" s="16" t="s">
        <v>12</v>
      </c>
      <c r="G4" s="16"/>
      <c r="H4" s="16" t="s">
        <v>13</v>
      </c>
      <c r="I4" s="16"/>
    </row>
    <row r="5" spans="2:12" ht="55.5" customHeight="1" x14ac:dyDescent="0.25">
      <c r="B5" s="14"/>
      <c r="C5" s="15"/>
      <c r="D5" s="17" t="s">
        <v>11</v>
      </c>
      <c r="E5" s="18" t="s">
        <v>18</v>
      </c>
      <c r="F5" s="18" t="s">
        <v>22</v>
      </c>
      <c r="G5" s="18" t="s">
        <v>23</v>
      </c>
      <c r="H5" s="18" t="s">
        <v>21</v>
      </c>
      <c r="I5" s="18" t="s">
        <v>24</v>
      </c>
      <c r="J5" s="1"/>
      <c r="K5" s="1"/>
      <c r="L5" s="2"/>
    </row>
    <row r="6" spans="2:12" ht="18.75" x14ac:dyDescent="0.3">
      <c r="B6" s="8" t="s">
        <v>1</v>
      </c>
      <c r="C6" s="9">
        <f t="shared" ref="C6" si="0">C8+C10</f>
        <v>323812.59999999998</v>
      </c>
      <c r="D6" s="9">
        <f t="shared" ref="D6:G6" si="1">D8+D10</f>
        <v>335082.40000000002</v>
      </c>
      <c r="E6" s="9">
        <f t="shared" si="1"/>
        <v>336466</v>
      </c>
      <c r="F6" s="9">
        <f t="shared" si="1"/>
        <v>1383.6000000000058</v>
      </c>
      <c r="G6" s="9">
        <f t="shared" si="1"/>
        <v>12453.400000000012</v>
      </c>
      <c r="H6" s="9">
        <f>E6/D6*100</f>
        <v>100.41291336101207</v>
      </c>
      <c r="I6" s="9">
        <f>E6/C6*100</f>
        <v>103.90763052456884</v>
      </c>
      <c r="J6" s="2"/>
      <c r="K6" s="2"/>
      <c r="L6" s="2"/>
    </row>
    <row r="7" spans="2:12" ht="18.75" x14ac:dyDescent="0.3">
      <c r="B7" s="5" t="s">
        <v>2</v>
      </c>
      <c r="C7" s="6"/>
      <c r="D7" s="6"/>
      <c r="E7" s="6"/>
      <c r="F7" s="6"/>
      <c r="G7" s="6"/>
      <c r="H7" s="5"/>
      <c r="I7" s="5"/>
      <c r="J7" s="2"/>
      <c r="K7" s="2"/>
      <c r="L7" s="2"/>
    </row>
    <row r="8" spans="2:12" ht="37.5" x14ac:dyDescent="0.3">
      <c r="B8" s="4" t="s">
        <v>3</v>
      </c>
      <c r="C8" s="9">
        <v>106144.9</v>
      </c>
      <c r="D8" s="9">
        <v>112695.3</v>
      </c>
      <c r="E8" s="9">
        <v>116454.5</v>
      </c>
      <c r="F8" s="9">
        <f>E8-D8</f>
        <v>3759.1999999999971</v>
      </c>
      <c r="G8" s="9">
        <f>E8-C8</f>
        <v>10309.600000000006</v>
      </c>
      <c r="H8" s="9">
        <f>E8/D8*100</f>
        <v>103.33572030066915</v>
      </c>
      <c r="I8" s="9">
        <f>E8/C8*100</f>
        <v>109.71276057540211</v>
      </c>
      <c r="J8" s="2"/>
      <c r="K8" s="2"/>
      <c r="L8" s="2"/>
    </row>
    <row r="9" spans="2:12" ht="15" customHeight="1" x14ac:dyDescent="0.3">
      <c r="B9" s="5"/>
      <c r="C9" s="6"/>
      <c r="D9" s="6"/>
      <c r="E9" s="6"/>
      <c r="F9" s="6"/>
      <c r="G9" s="6"/>
      <c r="H9" s="9"/>
      <c r="I9" s="5"/>
      <c r="J9" s="2"/>
      <c r="K9" s="2"/>
      <c r="L9" s="2"/>
    </row>
    <row r="10" spans="2:12" ht="18.75" x14ac:dyDescent="0.3">
      <c r="B10" s="4" t="s">
        <v>4</v>
      </c>
      <c r="C10" s="9">
        <f t="shared" ref="C10" si="2">C12+C13+C15+C16+C17+C19+C14</f>
        <v>217667.69999999998</v>
      </c>
      <c r="D10" s="9">
        <f>D12+D13+D15+D16+D17+D19+D14+D18</f>
        <v>222387.1</v>
      </c>
      <c r="E10" s="9">
        <f>E12+E13+E15+E16+E17+E19+E14+E18</f>
        <v>220011.5</v>
      </c>
      <c r="F10" s="9">
        <f t="shared" ref="E10:G10" si="3">F12+F13+F15+F16+F17+F19+F14</f>
        <v>-2375.5999999999913</v>
      </c>
      <c r="G10" s="9">
        <f t="shared" si="3"/>
        <v>2143.8000000000065</v>
      </c>
      <c r="H10" s="9">
        <f t="shared" ref="H10:H19" si="4">E10/D10*100</f>
        <v>98.931772571340687</v>
      </c>
      <c r="I10" s="10">
        <f>E10/C10*100</f>
        <v>101.07677896169254</v>
      </c>
      <c r="J10" s="2"/>
      <c r="K10" s="2"/>
      <c r="L10" s="2"/>
    </row>
    <row r="11" spans="2:12" ht="18.75" x14ac:dyDescent="0.3">
      <c r="B11" s="5" t="s">
        <v>5</v>
      </c>
      <c r="C11" s="6"/>
      <c r="D11" s="6"/>
      <c r="E11" s="6"/>
      <c r="F11" s="6"/>
      <c r="G11" s="6"/>
      <c r="H11" s="9"/>
      <c r="I11" s="5"/>
      <c r="J11" s="2"/>
      <c r="K11" s="2"/>
      <c r="L11" s="2"/>
    </row>
    <row r="12" spans="2:12" ht="18.75" x14ac:dyDescent="0.3">
      <c r="B12" s="5" t="s">
        <v>15</v>
      </c>
      <c r="C12" s="6">
        <v>48947</v>
      </c>
      <c r="D12" s="6">
        <v>51606</v>
      </c>
      <c r="E12" s="6">
        <v>51606</v>
      </c>
      <c r="F12" s="6">
        <f t="shared" ref="F12:F19" si="5">E12-D12</f>
        <v>0</v>
      </c>
      <c r="G12" s="6">
        <f t="shared" ref="G12:G19" si="6">E12-C12</f>
        <v>2659</v>
      </c>
      <c r="H12" s="6">
        <f t="shared" ref="H12:H18" si="7">E12/D12*100</f>
        <v>100</v>
      </c>
      <c r="I12" s="6">
        <f t="shared" ref="I12:I18" si="8">E12/C12*100</f>
        <v>105.43240648047889</v>
      </c>
      <c r="J12" s="2"/>
      <c r="K12" s="2"/>
      <c r="L12" s="2"/>
    </row>
    <row r="13" spans="2:12" ht="18.75" x14ac:dyDescent="0.3">
      <c r="B13" s="7" t="s">
        <v>6</v>
      </c>
      <c r="C13" s="6">
        <v>32231.1</v>
      </c>
      <c r="D13" s="6">
        <v>25204.6</v>
      </c>
      <c r="E13" s="6">
        <v>25204.6</v>
      </c>
      <c r="F13" s="6">
        <f t="shared" si="5"/>
        <v>0</v>
      </c>
      <c r="G13" s="6">
        <f t="shared" si="6"/>
        <v>-7026.5</v>
      </c>
      <c r="H13" s="6">
        <f t="shared" si="7"/>
        <v>100</v>
      </c>
      <c r="I13" s="6">
        <f t="shared" si="8"/>
        <v>78.199627068266366</v>
      </c>
      <c r="J13" s="2"/>
      <c r="K13" s="2"/>
      <c r="L13" s="2"/>
    </row>
    <row r="14" spans="2:12" ht="18.75" x14ac:dyDescent="0.3">
      <c r="B14" s="7" t="s">
        <v>17</v>
      </c>
      <c r="C14" s="6">
        <v>717.4</v>
      </c>
      <c r="D14" s="6">
        <v>1196</v>
      </c>
      <c r="E14" s="6">
        <v>1196</v>
      </c>
      <c r="F14" s="6">
        <f t="shared" si="5"/>
        <v>0</v>
      </c>
      <c r="G14" s="6">
        <f t="shared" si="6"/>
        <v>478.6</v>
      </c>
      <c r="H14" s="6">
        <f t="shared" si="7"/>
        <v>100</v>
      </c>
      <c r="I14" s="6">
        <v>0</v>
      </c>
      <c r="J14" s="2"/>
      <c r="K14" s="2"/>
      <c r="L14" s="2"/>
    </row>
    <row r="15" spans="2:12" ht="18.75" x14ac:dyDescent="0.3">
      <c r="B15" s="5" t="s">
        <v>7</v>
      </c>
      <c r="C15" s="6">
        <v>21867.7</v>
      </c>
      <c r="D15" s="6">
        <v>25462.1</v>
      </c>
      <c r="E15" s="6">
        <v>25261.9</v>
      </c>
      <c r="F15" s="6">
        <f t="shared" si="5"/>
        <v>-200.19999999999709</v>
      </c>
      <c r="G15" s="6">
        <f t="shared" si="6"/>
        <v>3394.2000000000007</v>
      </c>
      <c r="H15" s="6">
        <f t="shared" si="7"/>
        <v>99.213733352708545</v>
      </c>
      <c r="I15" s="6">
        <f t="shared" si="8"/>
        <v>115.52152261097417</v>
      </c>
      <c r="J15" s="2"/>
      <c r="K15" s="2"/>
      <c r="L15" s="2"/>
    </row>
    <row r="16" spans="2:12" ht="18.75" x14ac:dyDescent="0.3">
      <c r="B16" s="5" t="s">
        <v>8</v>
      </c>
      <c r="C16" s="6">
        <v>113816</v>
      </c>
      <c r="D16" s="6">
        <v>118078</v>
      </c>
      <c r="E16" s="6">
        <v>115902.6</v>
      </c>
      <c r="F16" s="6">
        <f t="shared" si="5"/>
        <v>-2175.3999999999942</v>
      </c>
      <c r="G16" s="6">
        <f t="shared" si="6"/>
        <v>2086.6000000000058</v>
      </c>
      <c r="H16" s="6">
        <f t="shared" si="7"/>
        <v>98.157658496925777</v>
      </c>
      <c r="I16" s="6">
        <f t="shared" si="8"/>
        <v>101.83330990370423</v>
      </c>
      <c r="J16" s="2"/>
      <c r="K16" s="2"/>
      <c r="L16" s="2"/>
    </row>
    <row r="17" spans="2:12" ht="18.75" x14ac:dyDescent="0.3">
      <c r="B17" s="5" t="s">
        <v>9</v>
      </c>
      <c r="C17" s="6">
        <v>114.7</v>
      </c>
      <c r="D17" s="6">
        <v>640.4</v>
      </c>
      <c r="E17" s="6">
        <v>640.4</v>
      </c>
      <c r="F17" s="6">
        <f t="shared" si="5"/>
        <v>0</v>
      </c>
      <c r="G17" s="6">
        <f t="shared" si="6"/>
        <v>525.69999999999993</v>
      </c>
      <c r="H17" s="6">
        <f t="shared" si="7"/>
        <v>100</v>
      </c>
      <c r="I17" s="6">
        <f t="shared" si="8"/>
        <v>558.32606800348731</v>
      </c>
      <c r="J17" s="2"/>
      <c r="K17" s="2"/>
      <c r="L17" s="2"/>
    </row>
    <row r="18" spans="2:12" ht="18.75" x14ac:dyDescent="0.3">
      <c r="B18" s="5" t="s">
        <v>25</v>
      </c>
      <c r="C18" s="6">
        <v>0</v>
      </c>
      <c r="D18" s="6">
        <v>200</v>
      </c>
      <c r="E18" s="6">
        <v>200</v>
      </c>
      <c r="F18" s="6">
        <f t="shared" si="5"/>
        <v>0</v>
      </c>
      <c r="G18" s="6">
        <f t="shared" si="6"/>
        <v>200</v>
      </c>
      <c r="H18" s="6">
        <f t="shared" si="7"/>
        <v>100</v>
      </c>
      <c r="I18" s="6" t="e">
        <f t="shared" si="8"/>
        <v>#DIV/0!</v>
      </c>
      <c r="J18" s="2"/>
      <c r="K18" s="2"/>
      <c r="L18" s="2"/>
    </row>
    <row r="19" spans="2:12" ht="75" x14ac:dyDescent="0.3">
      <c r="B19" s="7" t="s">
        <v>10</v>
      </c>
      <c r="C19" s="6">
        <v>-26.2</v>
      </c>
      <c r="D19" s="6">
        <v>0</v>
      </c>
      <c r="E19" s="6"/>
      <c r="F19" s="6">
        <f t="shared" si="5"/>
        <v>0</v>
      </c>
      <c r="G19" s="6">
        <f t="shared" si="6"/>
        <v>26.2</v>
      </c>
      <c r="H19" s="6" t="e">
        <f t="shared" si="4"/>
        <v>#DIV/0!</v>
      </c>
      <c r="I19" s="6">
        <f t="shared" ref="I19" si="9">E19/C19*100</f>
        <v>0</v>
      </c>
      <c r="J19" s="2"/>
      <c r="K19" s="2"/>
      <c r="L19" s="2"/>
    </row>
    <row r="20" spans="2:12" ht="9.75" hidden="1" customHeight="1" x14ac:dyDescent="0.3">
      <c r="B20" s="5"/>
      <c r="C20" s="5"/>
      <c r="D20" s="5"/>
      <c r="E20" s="5"/>
      <c r="F20" s="5"/>
      <c r="G20" s="5"/>
      <c r="H20" s="5"/>
      <c r="I20" s="5"/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25">
      <c r="B30" s="2"/>
      <c r="C30" s="2"/>
      <c r="D30" s="2"/>
      <c r="E30" s="2"/>
      <c r="F30" s="2"/>
      <c r="G30" s="2"/>
      <c r="H30" s="2"/>
      <c r="I30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2020-02-04T09:36:21Z</cp:lastPrinted>
  <dcterms:created xsi:type="dcterms:W3CDTF">2015-02-09T05:46:14Z</dcterms:created>
  <dcterms:modified xsi:type="dcterms:W3CDTF">2020-02-04T09:36:23Z</dcterms:modified>
</cp:coreProperties>
</file>